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pdf" ContentType="application/pdf"/>
  <Default Extension="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heckCompatibility="1" autoCompressPictures="0"/>
  <bookViews>
    <workbookView xWindow="2400" yWindow="-80" windowWidth="24140" windowHeight="16000"/>
  </bookViews>
  <sheets>
    <sheet name="open reel time"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P32" i="1"/>
  <c r="C11"/>
  <c r="R7"/>
  <c r="Q7"/>
  <c r="P7"/>
  <c r="H9"/>
  <c r="I9"/>
  <c r="J9"/>
  <c r="K9"/>
  <c r="L9"/>
  <c r="H16"/>
  <c r="I16"/>
  <c r="J16"/>
  <c r="K16"/>
  <c r="L16"/>
  <c r="H10"/>
  <c r="I10"/>
  <c r="J10"/>
  <c r="K10"/>
  <c r="L10"/>
  <c r="H6"/>
  <c r="I6"/>
  <c r="J6"/>
  <c r="K6"/>
  <c r="L6"/>
  <c r="H12"/>
  <c r="I12"/>
  <c r="J12"/>
  <c r="K12"/>
  <c r="L12"/>
  <c r="H17"/>
  <c r="I17"/>
  <c r="J17"/>
  <c r="K17"/>
  <c r="L17"/>
  <c r="H7"/>
  <c r="I7"/>
  <c r="J7"/>
  <c r="K7"/>
  <c r="L7"/>
  <c r="H15"/>
  <c r="I15"/>
  <c r="J15"/>
  <c r="K15"/>
  <c r="L15"/>
  <c r="H11"/>
  <c r="I11"/>
  <c r="J11"/>
  <c r="K11"/>
  <c r="L11"/>
  <c r="H14"/>
  <c r="I14"/>
  <c r="J14"/>
  <c r="K14"/>
  <c r="L14"/>
  <c r="H8"/>
  <c r="I8"/>
  <c r="J8"/>
  <c r="K8"/>
  <c r="L8"/>
  <c r="H13"/>
  <c r="I13"/>
  <c r="J13"/>
  <c r="K13"/>
  <c r="L13"/>
</calcChain>
</file>

<file path=xl/sharedStrings.xml><?xml version="1.0" encoding="utf-8"?>
<sst xmlns="http://schemas.openxmlformats.org/spreadsheetml/2006/main" count="74" uniqueCount="60">
  <si>
    <t>0.5 mil Triple</t>
  </si>
  <si>
    <t>7-inch</t>
  </si>
  <si>
    <t>10.5-inch</t>
  </si>
  <si>
    <t>Reel Diameter</t>
  </si>
  <si>
    <t>1/4 track</t>
  </si>
  <si>
    <t>1/2 track</t>
  </si>
  <si>
    <t>mono</t>
  </si>
  <si>
    <t>bidirectional</t>
  </si>
  <si>
    <t>Bidirectional?</t>
  </si>
  <si>
    <t>single pass</t>
  </si>
  <si>
    <t>Recording Speed  (in inches per second)</t>
    <phoneticPr fontId="18" type="noConversion"/>
  </si>
  <si>
    <t>Total Tape Times in Minutes</t>
    <phoneticPr fontId="18" type="noConversion"/>
  </si>
  <si>
    <t>Published Tape Thickness</t>
    <phoneticPr fontId="18" type="noConversion"/>
  </si>
  <si>
    <t>Legend</t>
    <phoneticPr fontId="18" type="noConversion"/>
  </si>
  <si>
    <t>Footage in Full Reel</t>
    <phoneticPr fontId="18" type="noConversion"/>
  </si>
  <si>
    <t>Bidirectional?</t>
    <phoneticPr fontId="18" type="noConversion"/>
  </si>
  <si>
    <t>Track Config</t>
    <phoneticPr fontId="18" type="noConversion"/>
  </si>
  <si>
    <t>Track Config</t>
    <phoneticPr fontId="18" type="noConversion"/>
  </si>
  <si>
    <t>Soundfield Config</t>
    <phoneticPr fontId="18" type="noConversion"/>
  </si>
  <si>
    <t>Basically denotes if a recording is one-sided or two-sided (or four-sided in the case of 1/4 track mono). Single pass means the tape only plays in one direction. Bidirectional means the tape can be turned over and a different track will play, as with audiocassettes. Some configurations like Single Pass Full Track Stereo are not physical possible. Some, like Single Pass 1/2 Track Mono, are technically feasible, but the resulting length would be the same as other configurations, in this example, Single Pass Full Track Mono.</t>
    <phoneticPr fontId="18" type="noConversion"/>
  </si>
  <si>
    <t>The tape thickness printed on the reel box. Not always present and may be incorrect if the reel is not in its original housing. A micrometer will measure tape thickness, but may not be available.</t>
    <phoneticPr fontId="18" type="noConversion"/>
  </si>
  <si>
    <t>Refers to whether a recording is mono, dual mono, or stereo, which relates to the number of individual tracks a tape may have. For example, a 1/2 track bidirectional mono recording will have two tracks with different content (i.e., two-sided), but a 1/2 track stereo recording will have two tracks with the same content from separate inputs (i.e., microphones set at different positions). The mono recording will be twice as long as the stereo recording. Dual mono was essentially proto-stereo using one input (i.e., the signal from one microphone was recorded on two separate tracks, creating a stereo-like signal).</t>
    <phoneticPr fontId="18" type="noConversion"/>
  </si>
  <si>
    <t>Soundfield Config</t>
    <phoneticPr fontId="18" type="noConversion"/>
  </si>
  <si>
    <t>Resulting Passes</t>
    <phoneticPr fontId="18" type="noConversion"/>
  </si>
  <si>
    <t>Published Tape Thickness</t>
    <phoneticPr fontId="18" type="noConversion"/>
  </si>
  <si>
    <t>Resulting Passes</t>
    <phoneticPr fontId="18" type="noConversion"/>
  </si>
  <si>
    <r>
      <t xml:space="preserve">Select cells &amp;
use picklists
</t>
    </r>
    <r>
      <rPr>
        <b/>
        <sz val="13"/>
        <color indexed="53"/>
        <rFont val="Wingdings"/>
        <family val="2"/>
      </rPr>
      <t></t>
    </r>
    <phoneticPr fontId="18" type="noConversion"/>
  </si>
  <si>
    <t>bidirectionalfull trackstereo</t>
    <phoneticPr fontId="18" type="noConversion"/>
  </si>
  <si>
    <t>single passfull trackmono</t>
    <phoneticPr fontId="18" type="noConversion"/>
  </si>
  <si>
    <t>single pass1/2 trackdual mono</t>
    <phoneticPr fontId="18" type="noConversion"/>
  </si>
  <si>
    <t>bidirectional1/4 trackdual mono</t>
    <phoneticPr fontId="18" type="noConversion"/>
  </si>
  <si>
    <t>single pass1/4 trackmono</t>
    <phoneticPr fontId="18" type="noConversion"/>
  </si>
  <si>
    <t>single passfull trackstereo</t>
    <phoneticPr fontId="18" type="noConversion"/>
  </si>
  <si>
    <t>single pass1/4 trackdual mono</t>
    <phoneticPr fontId="18" type="noConversion"/>
  </si>
  <si>
    <t>single passfull trackdual mono</t>
    <phoneticPr fontId="18" type="noConversion"/>
  </si>
  <si>
    <t>bidirectionalfull trackdual mono</t>
    <phoneticPr fontId="18" type="noConversion"/>
  </si>
  <si>
    <t>bidirectional1/2 trackdual mono</t>
    <phoneticPr fontId="18" type="noConversion"/>
  </si>
  <si>
    <t>mono</t>
    <phoneticPr fontId="18" type="noConversion"/>
  </si>
  <si>
    <t>dual mono</t>
    <phoneticPr fontId="18" type="noConversion"/>
  </si>
  <si>
    <t>stereo</t>
    <phoneticPr fontId="18" type="noConversion"/>
  </si>
  <si>
    <t>full track</t>
    <phoneticPr fontId="18" type="noConversion"/>
  </si>
  <si>
    <t>non-existent</t>
    <phoneticPr fontId="18" type="noConversion"/>
  </si>
  <si>
    <t>single pass</t>
    <phoneticPr fontId="18" type="noConversion"/>
  </si>
  <si>
    <t>single pass1/2 trackmono</t>
    <phoneticPr fontId="18" type="noConversion"/>
  </si>
  <si>
    <t>single pass1/2 trackstereo</t>
    <phoneticPr fontId="18" type="noConversion"/>
  </si>
  <si>
    <t>single pass1/4 trackstereo</t>
    <phoneticPr fontId="18" type="noConversion"/>
  </si>
  <si>
    <t>bidirectionalfull trackmono</t>
    <phoneticPr fontId="18" type="noConversion"/>
  </si>
  <si>
    <t>bidirectional1/2 trackmono</t>
    <phoneticPr fontId="18" type="noConversion"/>
  </si>
  <si>
    <t>bidirectional1/4 trackmono</t>
    <phoneticPr fontId="18" type="noConversion"/>
  </si>
  <si>
    <t>bidirectional1/4 trackstereo</t>
    <phoneticPr fontId="18" type="noConversion"/>
  </si>
  <si>
    <t>bidirectional1/2 trackstereo</t>
    <phoneticPr fontId="18" type="noConversion"/>
  </si>
  <si>
    <t>full track</t>
  </si>
  <si>
    <t>5-inch</t>
  </si>
  <si>
    <t>1.5 mil</t>
  </si>
  <si>
    <t>1.0 mil</t>
  </si>
  <si>
    <t>0.5 mil Double</t>
  </si>
  <si>
    <r>
      <t>AVPreserve</t>
    </r>
    <r>
      <rPr>
        <sz val="11"/>
        <color indexed="8"/>
        <rFont val="Calibri"/>
        <family val="2"/>
      </rPr>
      <t xml:space="preserve"> is a full service media archiving and data management consulting firm. We partner with Archives, Museums, Government Agencies, Corporations, Media &amp; Entertainment, and other organizations that create or collect media to help them manage, access, and preserve their valuable assets and data. Our services address the full lifecycle of collections, from assessment and preservation planning for analog materials, through project management of digitization efforts, to the various aspects of digital preservation and file management, including DAM selection, taxonomy development, policy and workflows, and development of software solutions supporting preservation and access.</t>
    </r>
    <phoneticPr fontId="18" type="noConversion"/>
  </si>
  <si>
    <t>The number of times a tape will have to be played in order to hear or capture all tracks. For example, 4 passes of a 60 minute length tape for a Bidirectional 1/4 track Mono recording will result in 240 minutes of content.</t>
    <phoneticPr fontId="18" type="noConversion"/>
  </si>
  <si>
    <t>Refers to the number of audio tracks on the tape. Full track is one track. 1/2 track is two tracks. 1/4 track is four tracks. These may be individual mono tracks or sets of dual mono or stereo tracks. For 1/2 track and 1/4 track, whether something is mono or dual/stereo will determine how many Resulting Passes there are. An Arnold Magnetic Viewer will show the number of tracks, but may not always be available and may not show the Soundfield Configuration.</t>
    <phoneticPr fontId="18" type="noConversion"/>
  </si>
  <si>
    <t>AVPreserve
1/4" Open Reel Audio Tape Time Chart</t>
    <phoneticPr fontId="18"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</si>
</sst>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2">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3"/>
      <color indexed="53"/>
      <name val="Calibri"/>
    </font>
    <font>
      <b/>
      <sz val="13"/>
      <color indexed="53"/>
      <name val="Wingdings"/>
      <family val="2"/>
    </font>
    <font>
      <b/>
      <sz val="18"/>
      <color indexed="53"/>
      <name val="Calibri"/>
    </font>
  </fonts>
  <fills count="2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48">
    <border>
      <left/>
      <right/>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medium">
        <color indexed="8"/>
      </bottom>
      <diagonal/>
    </border>
    <border>
      <left/>
      <right style="medium">
        <color indexed="8"/>
      </right>
      <top/>
      <bottom style="medium">
        <color indexed="8"/>
      </bottom>
      <diagonal/>
    </border>
  </borders>
  <cellStyleXfs count="42">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3" fillId="4" borderId="0" applyNumberFormat="0" applyBorder="0" applyAlignment="0" applyProtection="0"/>
    <xf numFmtId="0" fontId="4" fillId="21" borderId="36" applyNumberFormat="0" applyAlignment="0" applyProtection="0"/>
    <xf numFmtId="0" fontId="5" fillId="22" borderId="37" applyNumberFormat="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0" borderId="38" applyNumberFormat="0" applyFill="0" applyAlignment="0" applyProtection="0"/>
    <xf numFmtId="0" fontId="9" fillId="0" borderId="39" applyNumberFormat="0" applyFill="0" applyAlignment="0" applyProtection="0"/>
    <xf numFmtId="0" fontId="10" fillId="0" borderId="40" applyNumberFormat="0" applyFill="0" applyAlignment="0" applyProtection="0"/>
    <xf numFmtId="0" fontId="10" fillId="0" borderId="0" applyNumberFormat="0" applyFill="0" applyBorder="0" applyAlignment="0" applyProtection="0"/>
    <xf numFmtId="0" fontId="11" fillId="8" borderId="36" applyNumberFormat="0" applyAlignment="0" applyProtection="0"/>
    <xf numFmtId="0" fontId="12" fillId="0" borderId="41" applyNumberFormat="0" applyFill="0" applyAlignment="0" applyProtection="0"/>
    <xf numFmtId="0" fontId="13" fillId="23" borderId="0" applyNumberFormat="0" applyBorder="0" applyAlignment="0" applyProtection="0"/>
    <xf numFmtId="0" fontId="1" fillId="24" borderId="42" applyNumberFormat="0" applyFont="0" applyAlignment="0" applyProtection="0"/>
    <xf numFmtId="0" fontId="14" fillId="21" borderId="43" applyNumberFormat="0" applyAlignment="0" applyProtection="0"/>
    <xf numFmtId="0" fontId="15" fillId="0" borderId="0" applyNumberFormat="0" applyFill="0" applyBorder="0" applyAlignment="0" applyProtection="0"/>
    <xf numFmtId="0" fontId="16" fillId="0" borderId="44" applyNumberFormat="0" applyFill="0" applyAlignment="0" applyProtection="0"/>
    <xf numFmtId="0" fontId="17" fillId="0" borderId="0" applyNumberFormat="0" applyFill="0" applyBorder="0" applyAlignment="0" applyProtection="0"/>
  </cellStyleXfs>
  <cellXfs count="74">
    <xf numFmtId="0" fontId="0" fillId="0" borderId="0" xfId="0"/>
    <xf numFmtId="0" fontId="16" fillId="2" borderId="6" xfId="0" applyFont="1" applyFill="1" applyBorder="1" applyAlignment="1">
      <alignment horizontal="center" wrapText="1"/>
    </xf>
    <xf numFmtId="0" fontId="16" fillId="2" borderId="5" xfId="0" applyFont="1" applyFill="1" applyBorder="1" applyAlignment="1">
      <alignment horizontal="center" wrapText="1"/>
    </xf>
    <xf numFmtId="0" fontId="16" fillId="2" borderId="12" xfId="0" applyFont="1" applyFill="1" applyBorder="1" applyAlignment="1">
      <alignment horizontal="center" wrapText="1"/>
    </xf>
    <xf numFmtId="0" fontId="16" fillId="2" borderId="13" xfId="0" applyFont="1" applyFill="1" applyBorder="1" applyAlignment="1">
      <alignment horizontal="center" wrapText="1"/>
    </xf>
    <xf numFmtId="0" fontId="16" fillId="2" borderId="18" xfId="0" applyFont="1" applyFill="1" applyBorder="1" applyAlignment="1">
      <alignment horizontal="center" wrapText="1"/>
    </xf>
    <xf numFmtId="0" fontId="16" fillId="2" borderId="19" xfId="0" applyFont="1" applyFill="1" applyBorder="1" applyAlignment="1">
      <alignment horizontal="center" wrapText="1"/>
    </xf>
    <xf numFmtId="0" fontId="16" fillId="2" borderId="26" xfId="0" applyFont="1" applyFill="1" applyBorder="1" applyAlignment="1">
      <alignment horizontal="center" wrapText="1"/>
    </xf>
    <xf numFmtId="0" fontId="16" fillId="2" borderId="27" xfId="0" applyFont="1" applyFill="1" applyBorder="1" applyAlignment="1">
      <alignment horizontal="center" wrapText="1"/>
    </xf>
    <xf numFmtId="0" fontId="16" fillId="2" borderId="31" xfId="0" applyFont="1" applyFill="1" applyBorder="1" applyAlignment="1">
      <alignment horizontal="center" wrapText="1"/>
    </xf>
    <xf numFmtId="0" fontId="16" fillId="2" borderId="32" xfId="0" applyFont="1" applyFill="1" applyBorder="1" applyAlignment="1">
      <alignment horizontal="center" wrapText="1"/>
    </xf>
    <xf numFmtId="0" fontId="16" fillId="2" borderId="14" xfId="0" applyFont="1" applyFill="1" applyBorder="1"/>
    <xf numFmtId="0" fontId="16" fillId="2" borderId="20" xfId="0" applyFont="1" applyFill="1" applyBorder="1"/>
    <xf numFmtId="0" fontId="16" fillId="2" borderId="23" xfId="0" applyFont="1" applyFill="1" applyBorder="1"/>
    <xf numFmtId="0" fontId="16" fillId="2" borderId="2" xfId="0" applyFont="1" applyFill="1" applyBorder="1" applyAlignment="1">
      <alignment horizontal="center"/>
    </xf>
    <xf numFmtId="0" fontId="0" fillId="0" borderId="0" xfId="0" applyAlignment="1">
      <alignment horizontal="right"/>
    </xf>
    <xf numFmtId="0" fontId="0" fillId="25" borderId="15" xfId="0" applyFill="1" applyBorder="1" applyAlignment="1">
      <alignment horizontal="center" wrapText="1"/>
    </xf>
    <xf numFmtId="0" fontId="0" fillId="25" borderId="16" xfId="0" applyFill="1" applyBorder="1" applyAlignment="1">
      <alignment horizontal="center" wrapText="1"/>
    </xf>
    <xf numFmtId="0" fontId="0" fillId="25" borderId="20" xfId="0" applyFill="1" applyBorder="1" applyAlignment="1">
      <alignment horizontal="center" wrapText="1"/>
    </xf>
    <xf numFmtId="0" fontId="0" fillId="25" borderId="21" xfId="0" applyFill="1" applyBorder="1" applyAlignment="1">
      <alignment horizontal="center" wrapText="1"/>
    </xf>
    <xf numFmtId="0" fontId="0" fillId="25" borderId="22" xfId="0" applyFill="1" applyBorder="1" applyAlignment="1">
      <alignment horizontal="center" wrapText="1"/>
    </xf>
    <xf numFmtId="0" fontId="0" fillId="25" borderId="23" xfId="0" applyFill="1" applyBorder="1" applyAlignment="1">
      <alignment horizontal="center" wrapText="1"/>
    </xf>
    <xf numFmtId="0" fontId="0" fillId="25" borderId="28" xfId="0" applyFill="1" applyBorder="1" applyAlignment="1">
      <alignment horizontal="center" wrapText="1"/>
    </xf>
    <xf numFmtId="0" fontId="0" fillId="25" borderId="24"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0" fillId="0" borderId="22" xfId="0" applyFill="1" applyBorder="1" applyAlignment="1">
      <alignment horizontal="center" wrapText="1"/>
    </xf>
    <xf numFmtId="0" fontId="0" fillId="0" borderId="23" xfId="0" applyFill="1" applyBorder="1" applyAlignment="1">
      <alignment horizontal="center" wrapText="1"/>
    </xf>
    <xf numFmtId="0" fontId="0" fillId="0" borderId="28" xfId="0" applyFill="1" applyBorder="1" applyAlignment="1">
      <alignment horizontal="center" wrapText="1"/>
    </xf>
    <xf numFmtId="0" fontId="0" fillId="0" borderId="24" xfId="0" applyFill="1" applyBorder="1" applyAlignment="1">
      <alignment horizontal="center" wrapText="1"/>
    </xf>
    <xf numFmtId="0" fontId="16" fillId="0" borderId="3" xfId="0" applyFont="1" applyFill="1" applyBorder="1" applyAlignment="1">
      <alignment horizontal="center"/>
    </xf>
    <xf numFmtId="0" fontId="0" fillId="0" borderId="33" xfId="0" applyFill="1" applyBorder="1" applyAlignment="1">
      <alignment horizontal="center" wrapText="1"/>
    </xf>
    <xf numFmtId="0" fontId="0" fillId="0" borderId="34" xfId="0" applyFill="1" applyBorder="1" applyAlignment="1">
      <alignment horizontal="center" wrapText="1"/>
    </xf>
    <xf numFmtId="0" fontId="0" fillId="0" borderId="35" xfId="0" applyFill="1" applyBorder="1" applyAlignment="1">
      <alignment horizontal="center" wrapText="1"/>
    </xf>
    <xf numFmtId="0" fontId="19" fillId="0" borderId="0" xfId="0" applyFont="1" applyFill="1" applyBorder="1" applyAlignment="1">
      <alignment horizontal="center" vertical="center" wrapText="1"/>
    </xf>
    <xf numFmtId="0" fontId="0" fillId="0" borderId="14" xfId="0" applyBorder="1" applyAlignment="1">
      <alignment vertical="center" wrapText="1"/>
    </xf>
    <xf numFmtId="0" fontId="0" fillId="0" borderId="0" xfId="0" applyAlignment="1">
      <alignment vertical="center"/>
    </xf>
    <xf numFmtId="0" fontId="0" fillId="0" borderId="20" xfId="0" applyBorder="1" applyAlignment="1">
      <alignment vertical="center" wrapText="1"/>
    </xf>
    <xf numFmtId="0" fontId="0" fillId="0" borderId="20" xfId="0" applyFill="1" applyBorder="1" applyAlignment="1">
      <alignment vertical="center" wrapText="1"/>
    </xf>
    <xf numFmtId="0" fontId="0" fillId="0" borderId="23" xfId="0" applyFill="1" applyBorder="1" applyAlignment="1">
      <alignment vertical="center" wrapText="1"/>
    </xf>
    <xf numFmtId="0" fontId="0" fillId="0" borderId="16" xfId="0" applyFill="1" applyBorder="1" applyProtection="1">
      <protection locked="0"/>
    </xf>
    <xf numFmtId="0" fontId="0" fillId="0" borderId="22" xfId="0" applyFill="1" applyBorder="1" applyProtection="1">
      <protection locked="0"/>
    </xf>
    <xf numFmtId="0" fontId="0" fillId="0" borderId="24" xfId="0" applyFill="1" applyBorder="1" applyProtection="1">
      <protection locked="0"/>
    </xf>
    <xf numFmtId="0" fontId="12" fillId="0" borderId="0" xfId="0" applyFont="1" applyFill="1" applyBorder="1" applyAlignment="1">
      <alignment vertical="center" wrapText="1"/>
    </xf>
    <xf numFmtId="0" fontId="0" fillId="0" borderId="0" xfId="0" applyAlignment="1">
      <alignment wrapText="1"/>
    </xf>
    <xf numFmtId="0" fontId="0" fillId="0" borderId="21"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wrapText="1"/>
    </xf>
    <xf numFmtId="0" fontId="0" fillId="0" borderId="28" xfId="0" applyBorder="1" applyAlignment="1">
      <alignment vertical="center"/>
    </xf>
    <xf numFmtId="0" fontId="0" fillId="0" borderId="24" xfId="0" applyBorder="1" applyAlignment="1">
      <alignment vertical="center"/>
    </xf>
    <xf numFmtId="0" fontId="0" fillId="0" borderId="15"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19" fillId="0" borderId="0" xfId="0" applyFont="1" applyFill="1" applyBorder="1" applyAlignment="1">
      <alignment horizontal="center" vertical="center" wrapText="1"/>
    </xf>
    <xf numFmtId="0" fontId="0" fillId="0" borderId="0" xfId="0" applyAlignment="1"/>
    <xf numFmtId="0" fontId="0" fillId="0" borderId="0" xfId="0" applyBorder="1" applyAlignment="1"/>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16" fillId="2" borderId="46" xfId="0" applyFont="1" applyFill="1" applyBorder="1" applyAlignment="1">
      <alignment horizontal="center" wrapText="1"/>
    </xf>
    <xf numFmtId="0" fontId="16" fillId="2" borderId="47" xfId="0" applyFont="1" applyFill="1" applyBorder="1" applyAlignment="1">
      <alignment horizontal="center" wrapText="1"/>
    </xf>
    <xf numFmtId="0" fontId="16" fillId="2" borderId="11"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4" xfId="0" applyFont="1" applyFill="1" applyBorder="1" applyAlignment="1">
      <alignment horizontal="center" wrapText="1"/>
    </xf>
    <xf numFmtId="0" fontId="16" fillId="2" borderId="7" xfId="0" applyFont="1" applyFill="1" applyBorder="1" applyAlignment="1">
      <alignment horizontal="center" wrapText="1"/>
    </xf>
    <xf numFmtId="0" fontId="16" fillId="2" borderId="8" xfId="0" applyFont="1" applyFill="1" applyBorder="1" applyAlignment="1">
      <alignment horizontal="center" wrapText="1"/>
    </xf>
    <xf numFmtId="0" fontId="16" fillId="2" borderId="9" xfId="0" applyFont="1" applyFill="1" applyBorder="1" applyAlignment="1">
      <alignment horizontal="center" wrapText="1"/>
    </xf>
    <xf numFmtId="0" fontId="16" fillId="2" borderId="10" xfId="0" applyFont="1" applyFill="1" applyBorder="1" applyAlignment="1">
      <alignment horizont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df"/><Relationship Id="rId4" Type="http://schemas.openxmlformats.org/officeDocument/2006/relationships/image" Target="../media/image4.png"/><Relationship Id="rId1" Type="http://schemas.openxmlformats.org/officeDocument/2006/relationships/image" Target="../media/image1.pd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1079500</xdr:colOff>
      <xdr:row>3</xdr:row>
      <xdr:rowOff>134847</xdr:rowOff>
    </xdr:to>
    <xdr:pic>
      <xdr:nvPicPr>
        <xdr:cNvPr id="2" name="Picture 1"/>
        <xdr:cNvPicPr>
          <a:picLocks noChangeAspect="1"/>
        </xdr:cNvPicPr>
      </xdr:nvPicPr>
      <mc:AlternateContent xmlns:mc="http://schemas.openxmlformats.org/markup-compatibility/2006">
        <mc:Choice xmlns:ma="http://schemas.microsoft.com/office/mac/drawingml/2008/main" Requires="ma">
          <xdr:blipFill>
            <a:blip xmlns:r="http://schemas.openxmlformats.org/officeDocument/2006/relationships" r:embed="rId1"/>
            <a:stretch>
              <a:fillRect/>
            </a:stretch>
          </xdr:blipFill>
        </mc:Choice>
        <mc:Fallback>
          <xdr:blipFill>
            <a:blip xmlns:r="http://schemas.openxmlformats.org/officeDocument/2006/relationships" r:embed="rId2"/>
            <a:stretch>
              <a:fillRect/>
            </a:stretch>
          </xdr:blipFill>
        </mc:Fallback>
      </mc:AlternateContent>
      <xdr:spPr>
        <a:xfrm>
          <a:off x="165100" y="139700"/>
          <a:ext cx="1079500" cy="1061947"/>
        </a:xfrm>
        <a:prstGeom prst="rect">
          <a:avLst/>
        </a:prstGeom>
      </xdr:spPr>
    </xdr:pic>
    <xdr:clientData/>
  </xdr:twoCellAnchor>
  <xdr:twoCellAnchor editAs="oneCell">
    <xdr:from>
      <xdr:col>1</xdr:col>
      <xdr:colOff>0</xdr:colOff>
      <xdr:row>24</xdr:row>
      <xdr:rowOff>0</xdr:rowOff>
    </xdr:from>
    <xdr:to>
      <xdr:col>1</xdr:col>
      <xdr:colOff>1117600</xdr:colOff>
      <xdr:row>24</xdr:row>
      <xdr:rowOff>393700</xdr:rowOff>
    </xdr:to>
    <xdr:pic>
      <xdr:nvPicPr>
        <xdr:cNvPr id="3" name="Picture 2"/>
        <xdr:cNvPicPr>
          <a:picLocks noChangeAspect="1"/>
        </xdr:cNvPicPr>
      </xdr:nvPicPr>
      <mc:AlternateContent xmlns:mc="http://schemas.openxmlformats.org/markup-compatibility/2006">
        <mc:Choice xmlns:ma="http://schemas.microsoft.com/office/mac/drawingml/2008/main" Requires="ma">
          <xdr:blipFill>
            <a:blip xmlns:r="http://schemas.openxmlformats.org/officeDocument/2006/relationships" r:embed="rId3"/>
            <a:stretch>
              <a:fillRect/>
            </a:stretch>
          </xdr:blipFill>
        </mc:Choice>
        <mc:Fallback>
          <xdr:blipFill>
            <a:blip xmlns:r="http://schemas.openxmlformats.org/officeDocument/2006/relationships" r:embed="rId4"/>
            <a:stretch>
              <a:fillRect/>
            </a:stretch>
          </xdr:blipFill>
        </mc:Fallback>
      </mc:AlternateContent>
      <xdr:spPr>
        <a:xfrm>
          <a:off x="165100" y="7708900"/>
          <a:ext cx="1117600" cy="39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U32"/>
  <sheetViews>
    <sheetView showGridLines="0" tabSelected="1" topLeftCell="A2" workbookViewId="0">
      <selection activeCell="B11" sqref="B11"/>
    </sheetView>
  </sheetViews>
  <sheetFormatPr baseColWidth="10" defaultColWidth="8.83203125" defaultRowHeight="14"/>
  <cols>
    <col min="1" max="1" width="2.1640625" customWidth="1"/>
    <col min="2" max="2" width="16" customWidth="1"/>
    <col min="3" max="3" width="18.6640625" customWidth="1"/>
    <col min="4" max="4" width="1.83203125" customWidth="1"/>
    <col min="6" max="7" width="14.33203125" bestFit="1" customWidth="1"/>
    <col min="13" max="13" width="3.83203125" customWidth="1"/>
    <col min="14" max="14" width="11.5" customWidth="1"/>
    <col min="16" max="17" width="9.1640625" hidden="1" customWidth="1"/>
    <col min="18" max="18" width="6" hidden="1" customWidth="1"/>
    <col min="19" max="19" width="25.33203125" hidden="1" customWidth="1"/>
    <col min="20" max="20" width="8.83203125" hidden="1" customWidth="1"/>
  </cols>
  <sheetData>
    <row r="1" spans="2:21" ht="11.25" customHeight="1"/>
    <row r="2" spans="2:21" ht="58" customHeight="1" thickBot="1">
      <c r="E2" s="63" t="s">
        <v>59</v>
      </c>
      <c r="F2" s="63"/>
      <c r="G2" s="63"/>
      <c r="H2" s="63"/>
      <c r="I2" s="63"/>
      <c r="J2" s="63"/>
      <c r="K2" s="63"/>
      <c r="L2" s="63"/>
    </row>
    <row r="3" spans="2:21" ht="15.75" customHeight="1" thickBot="1">
      <c r="C3" s="57" t="s">
        <v>26</v>
      </c>
      <c r="E3" s="69" t="s">
        <v>3</v>
      </c>
      <c r="F3" s="69" t="s">
        <v>12</v>
      </c>
      <c r="G3" s="69" t="s">
        <v>14</v>
      </c>
      <c r="H3" s="64" t="s">
        <v>10</v>
      </c>
      <c r="I3" s="64"/>
      <c r="J3" s="64"/>
      <c r="K3" s="64"/>
      <c r="L3" s="65"/>
    </row>
    <row r="4" spans="2:21" ht="15" thickBot="1">
      <c r="C4" s="58"/>
      <c r="E4" s="69"/>
      <c r="F4" s="69"/>
      <c r="G4" s="69"/>
      <c r="H4" s="2">
        <v>1.875</v>
      </c>
      <c r="I4" s="1">
        <v>3.75</v>
      </c>
      <c r="J4" s="1">
        <v>7.5</v>
      </c>
      <c r="K4" s="1">
        <v>15</v>
      </c>
      <c r="L4" s="1">
        <v>30</v>
      </c>
    </row>
    <row r="5" spans="2:21" ht="15" thickBot="1">
      <c r="C5" s="59"/>
      <c r="E5" s="70"/>
      <c r="F5" s="70"/>
      <c r="G5" s="70"/>
      <c r="H5" s="71" t="s">
        <v>11</v>
      </c>
      <c r="I5" s="72"/>
      <c r="J5" s="72"/>
      <c r="K5" s="72"/>
      <c r="L5" s="73"/>
    </row>
    <row r="6" spans="2:21">
      <c r="B6" s="11" t="s">
        <v>8</v>
      </c>
      <c r="C6" s="43" t="s">
        <v>9</v>
      </c>
      <c r="E6" s="66" t="s">
        <v>52</v>
      </c>
      <c r="F6" s="3" t="s">
        <v>53</v>
      </c>
      <c r="G6" s="4">
        <v>600</v>
      </c>
      <c r="H6" s="24">
        <f>60*C11</f>
        <v>60</v>
      </c>
      <c r="I6" s="25">
        <f t="shared" ref="I6:L17" si="0">H6/2</f>
        <v>30</v>
      </c>
      <c r="J6" s="25">
        <f t="shared" si="0"/>
        <v>15</v>
      </c>
      <c r="K6" s="25">
        <f t="shared" si="0"/>
        <v>7.5</v>
      </c>
      <c r="L6" s="26">
        <f t="shared" si="0"/>
        <v>3.75</v>
      </c>
    </row>
    <row r="7" spans="2:21">
      <c r="B7" s="12" t="s">
        <v>16</v>
      </c>
      <c r="C7" s="44" t="s">
        <v>51</v>
      </c>
      <c r="E7" s="67"/>
      <c r="F7" s="5" t="s">
        <v>54</v>
      </c>
      <c r="G7" s="6">
        <v>900</v>
      </c>
      <c r="H7" s="27">
        <f>90*C11</f>
        <v>90</v>
      </c>
      <c r="I7" s="28">
        <f t="shared" si="0"/>
        <v>45</v>
      </c>
      <c r="J7" s="28">
        <f t="shared" si="0"/>
        <v>22.5</v>
      </c>
      <c r="K7" s="28">
        <f t="shared" si="0"/>
        <v>11.25</v>
      </c>
      <c r="L7" s="29">
        <f t="shared" si="0"/>
        <v>5.625</v>
      </c>
      <c r="P7" t="str">
        <f>C6</f>
        <v>single pass</v>
      </c>
      <c r="Q7" t="str">
        <f>C7</f>
        <v>full track</v>
      </c>
      <c r="R7" t="str">
        <f>C8</f>
        <v>mono</v>
      </c>
      <c r="S7" t="s">
        <v>28</v>
      </c>
      <c r="T7" s="15">
        <v>1</v>
      </c>
      <c r="U7" s="15"/>
    </row>
    <row r="8" spans="2:21" ht="15" thickBot="1">
      <c r="B8" s="13" t="s">
        <v>18</v>
      </c>
      <c r="C8" s="45" t="s">
        <v>6</v>
      </c>
      <c r="E8" s="67"/>
      <c r="F8" s="5" t="s">
        <v>55</v>
      </c>
      <c r="G8" s="6">
        <v>1200</v>
      </c>
      <c r="H8" s="27">
        <f>120*C11</f>
        <v>120</v>
      </c>
      <c r="I8" s="28">
        <f t="shared" si="0"/>
        <v>60</v>
      </c>
      <c r="J8" s="28">
        <f t="shared" si="0"/>
        <v>30</v>
      </c>
      <c r="K8" s="28">
        <f t="shared" si="0"/>
        <v>15</v>
      </c>
      <c r="L8" s="29">
        <f t="shared" si="0"/>
        <v>7.5</v>
      </c>
      <c r="S8" t="s">
        <v>34</v>
      </c>
      <c r="T8" t="s">
        <v>41</v>
      </c>
      <c r="U8" s="15"/>
    </row>
    <row r="9" spans="2:21" ht="15" thickBot="1">
      <c r="E9" s="68"/>
      <c r="F9" s="7" t="s">
        <v>0</v>
      </c>
      <c r="G9" s="8">
        <v>1800</v>
      </c>
      <c r="H9" s="30">
        <f>180*C11</f>
        <v>180</v>
      </c>
      <c r="I9" s="31">
        <f t="shared" si="0"/>
        <v>90</v>
      </c>
      <c r="J9" s="31">
        <f t="shared" si="0"/>
        <v>45</v>
      </c>
      <c r="K9" s="31">
        <f t="shared" si="0"/>
        <v>22.5</v>
      </c>
      <c r="L9" s="32">
        <f t="shared" si="0"/>
        <v>11.25</v>
      </c>
      <c r="S9" t="s">
        <v>43</v>
      </c>
      <c r="T9">
        <v>1</v>
      </c>
      <c r="U9" s="15"/>
    </row>
    <row r="10" spans="2:21" ht="15" thickBot="1">
      <c r="C10" s="14" t="s">
        <v>25</v>
      </c>
      <c r="E10" s="60" t="s">
        <v>1</v>
      </c>
      <c r="F10" s="3" t="s">
        <v>53</v>
      </c>
      <c r="G10" s="4">
        <v>1200</v>
      </c>
      <c r="H10" s="24">
        <f>120*C11</f>
        <v>120</v>
      </c>
      <c r="I10" s="25">
        <f t="shared" si="0"/>
        <v>60</v>
      </c>
      <c r="J10" s="25">
        <f t="shared" si="0"/>
        <v>30</v>
      </c>
      <c r="K10" s="25">
        <f t="shared" si="0"/>
        <v>15</v>
      </c>
      <c r="L10" s="26">
        <f t="shared" si="0"/>
        <v>7.5</v>
      </c>
      <c r="S10" t="s">
        <v>29</v>
      </c>
      <c r="T10">
        <v>1</v>
      </c>
      <c r="U10" s="15"/>
    </row>
    <row r="11" spans="2:21" ht="15" thickBot="1">
      <c r="C11" s="33">
        <f>IF(P32=S7,T7,IF(P32=S9,T9,IF(P32=S11,T11,IF(P32=S13,T13,IF(P32=S14,T14,IF(P32=S15,T15,IF(P32=S16,T16,IF(P32=S18,T18,IF(P32=S20,T20,IF(P32=S21,T21,IF(P32=S22,T22,IF(P32=S24,T24,IF(P32=S10,T10,IF(P32=S23,T23,IF(P32=S8,T8,IF(P32=S12,T12,IF(P32=S17,T17,IF(P32=S19,T19,"???"))))))))))))))))))</f>
        <v>1</v>
      </c>
      <c r="E11" s="60"/>
      <c r="F11" s="5" t="s">
        <v>54</v>
      </c>
      <c r="G11" s="6">
        <v>1800</v>
      </c>
      <c r="H11" s="27">
        <f>180*C11</f>
        <v>180</v>
      </c>
      <c r="I11" s="28">
        <f t="shared" si="0"/>
        <v>90</v>
      </c>
      <c r="J11" s="28">
        <f t="shared" si="0"/>
        <v>45</v>
      </c>
      <c r="K11" s="28">
        <f t="shared" si="0"/>
        <v>22.5</v>
      </c>
      <c r="L11" s="29">
        <f t="shared" si="0"/>
        <v>11.25</v>
      </c>
      <c r="S11" t="s">
        <v>31</v>
      </c>
      <c r="T11">
        <v>1</v>
      </c>
      <c r="U11" s="15"/>
    </row>
    <row r="12" spans="2:21">
      <c r="E12" s="60"/>
      <c r="F12" s="5" t="s">
        <v>55</v>
      </c>
      <c r="G12" s="6">
        <v>2400</v>
      </c>
      <c r="H12" s="27">
        <f>240*C11</f>
        <v>240</v>
      </c>
      <c r="I12" s="28">
        <f t="shared" si="0"/>
        <v>120</v>
      </c>
      <c r="J12" s="28">
        <f t="shared" si="0"/>
        <v>60</v>
      </c>
      <c r="K12" s="28">
        <f t="shared" si="0"/>
        <v>30</v>
      </c>
      <c r="L12" s="29">
        <f t="shared" si="0"/>
        <v>15</v>
      </c>
      <c r="S12" t="s">
        <v>33</v>
      </c>
      <c r="T12">
        <v>1</v>
      </c>
      <c r="U12" s="15"/>
    </row>
    <row r="13" spans="2:21" ht="15" thickBot="1">
      <c r="E13" s="61"/>
      <c r="F13" s="9" t="s">
        <v>0</v>
      </c>
      <c r="G13" s="10">
        <v>3600</v>
      </c>
      <c r="H13" s="34">
        <f>360*C11</f>
        <v>360</v>
      </c>
      <c r="I13" s="35">
        <f t="shared" si="0"/>
        <v>180</v>
      </c>
      <c r="J13" s="35">
        <f t="shared" si="0"/>
        <v>90</v>
      </c>
      <c r="K13" s="35">
        <f t="shared" si="0"/>
        <v>45</v>
      </c>
      <c r="L13" s="36">
        <f t="shared" si="0"/>
        <v>22.5</v>
      </c>
      <c r="S13" t="s">
        <v>32</v>
      </c>
      <c r="T13" t="s">
        <v>41</v>
      </c>
      <c r="U13" s="15"/>
    </row>
    <row r="14" spans="2:21">
      <c r="E14" s="62" t="s">
        <v>2</v>
      </c>
      <c r="F14" s="3" t="s">
        <v>53</v>
      </c>
      <c r="G14" s="4">
        <v>2500</v>
      </c>
      <c r="H14" s="24">
        <f>240*C11</f>
        <v>240</v>
      </c>
      <c r="I14" s="16">
        <f t="shared" si="0"/>
        <v>120</v>
      </c>
      <c r="J14" s="16">
        <f t="shared" si="0"/>
        <v>60</v>
      </c>
      <c r="K14" s="16">
        <f t="shared" si="0"/>
        <v>30</v>
      </c>
      <c r="L14" s="17">
        <f t="shared" si="0"/>
        <v>15</v>
      </c>
      <c r="S14" t="s">
        <v>44</v>
      </c>
      <c r="T14" s="15">
        <v>1</v>
      </c>
      <c r="U14" s="15"/>
    </row>
    <row r="15" spans="2:21">
      <c r="E15" s="60"/>
      <c r="F15" s="5" t="s">
        <v>54</v>
      </c>
      <c r="G15" s="6">
        <v>3600</v>
      </c>
      <c r="H15" s="18">
        <f>360*C11</f>
        <v>360</v>
      </c>
      <c r="I15" s="19">
        <f t="shared" si="0"/>
        <v>180</v>
      </c>
      <c r="J15" s="19">
        <f t="shared" si="0"/>
        <v>90</v>
      </c>
      <c r="K15" s="19">
        <f t="shared" si="0"/>
        <v>45</v>
      </c>
      <c r="L15" s="20">
        <f t="shared" si="0"/>
        <v>22.5</v>
      </c>
      <c r="S15" t="s">
        <v>45</v>
      </c>
      <c r="T15">
        <v>1</v>
      </c>
      <c r="U15" s="15"/>
    </row>
    <row r="16" spans="2:21">
      <c r="E16" s="60"/>
      <c r="F16" s="5" t="s">
        <v>55</v>
      </c>
      <c r="G16" s="6">
        <v>4800</v>
      </c>
      <c r="H16" s="18">
        <f>480*C11</f>
        <v>480</v>
      </c>
      <c r="I16" s="19">
        <f t="shared" si="0"/>
        <v>240</v>
      </c>
      <c r="J16" s="19">
        <f t="shared" si="0"/>
        <v>120</v>
      </c>
      <c r="K16" s="19">
        <f t="shared" si="0"/>
        <v>60</v>
      </c>
      <c r="L16" s="20">
        <f t="shared" si="0"/>
        <v>30</v>
      </c>
      <c r="S16" t="s">
        <v>46</v>
      </c>
      <c r="T16" t="s">
        <v>41</v>
      </c>
      <c r="U16" s="15"/>
    </row>
    <row r="17" spans="2:20" ht="15" thickBot="1">
      <c r="E17" s="61"/>
      <c r="F17" s="7" t="s">
        <v>0</v>
      </c>
      <c r="G17" s="8">
        <v>7200</v>
      </c>
      <c r="H17" s="21">
        <f>720*C11</f>
        <v>720</v>
      </c>
      <c r="I17" s="22">
        <f t="shared" si="0"/>
        <v>360</v>
      </c>
      <c r="J17" s="22">
        <f t="shared" si="0"/>
        <v>180</v>
      </c>
      <c r="K17" s="22">
        <f t="shared" si="0"/>
        <v>90</v>
      </c>
      <c r="L17" s="23">
        <f t="shared" si="0"/>
        <v>45</v>
      </c>
      <c r="S17" t="s">
        <v>35</v>
      </c>
      <c r="T17" t="s">
        <v>41</v>
      </c>
    </row>
    <row r="18" spans="2:20">
      <c r="S18" t="s">
        <v>47</v>
      </c>
      <c r="T18">
        <v>2</v>
      </c>
    </row>
    <row r="19" spans="2:20" ht="21" customHeight="1" thickBot="1">
      <c r="B19" s="37" t="s">
        <v>13</v>
      </c>
      <c r="S19" t="s">
        <v>36</v>
      </c>
      <c r="T19" t="s">
        <v>41</v>
      </c>
    </row>
    <row r="20" spans="2:20" ht="59" customHeight="1">
      <c r="B20" s="38" t="s">
        <v>15</v>
      </c>
      <c r="C20" s="54" t="s">
        <v>19</v>
      </c>
      <c r="D20" s="55"/>
      <c r="E20" s="55"/>
      <c r="F20" s="55"/>
      <c r="G20" s="55"/>
      <c r="H20" s="55"/>
      <c r="I20" s="55"/>
      <c r="J20" s="55"/>
      <c r="K20" s="55"/>
      <c r="L20" s="56"/>
      <c r="S20" t="s">
        <v>48</v>
      </c>
      <c r="T20">
        <v>4</v>
      </c>
    </row>
    <row r="21" spans="2:20" s="39" customFormat="1" ht="59" customHeight="1">
      <c r="B21" s="40" t="s">
        <v>17</v>
      </c>
      <c r="C21" s="48" t="s">
        <v>58</v>
      </c>
      <c r="D21" s="49"/>
      <c r="E21" s="49"/>
      <c r="F21" s="49"/>
      <c r="G21" s="49"/>
      <c r="H21" s="49"/>
      <c r="I21" s="49"/>
      <c r="J21" s="49"/>
      <c r="K21" s="49"/>
      <c r="L21" s="50"/>
      <c r="S21" s="39" t="s">
        <v>27</v>
      </c>
      <c r="T21" s="39" t="s">
        <v>41</v>
      </c>
    </row>
    <row r="22" spans="2:20" s="39" customFormat="1" ht="78" customHeight="1">
      <c r="B22" s="41" t="s">
        <v>22</v>
      </c>
      <c r="C22" s="48" t="s">
        <v>21</v>
      </c>
      <c r="D22" s="49"/>
      <c r="E22" s="49"/>
      <c r="F22" s="49"/>
      <c r="G22" s="49"/>
      <c r="H22" s="49"/>
      <c r="I22" s="49"/>
      <c r="J22" s="49"/>
      <c r="K22" s="49"/>
      <c r="L22" s="50"/>
      <c r="S22" s="39" t="s">
        <v>50</v>
      </c>
      <c r="T22" s="39" t="s">
        <v>41</v>
      </c>
    </row>
    <row r="23" spans="2:20" s="39" customFormat="1" ht="46" customHeight="1">
      <c r="B23" s="41" t="s">
        <v>23</v>
      </c>
      <c r="C23" s="48" t="s">
        <v>57</v>
      </c>
      <c r="D23" s="49"/>
      <c r="E23" s="49"/>
      <c r="F23" s="49"/>
      <c r="G23" s="49"/>
      <c r="H23" s="49"/>
      <c r="I23" s="49"/>
      <c r="J23" s="49"/>
      <c r="K23" s="49"/>
      <c r="L23" s="50"/>
      <c r="S23" s="39" t="s">
        <v>30</v>
      </c>
      <c r="T23" s="39">
        <v>2</v>
      </c>
    </row>
    <row r="24" spans="2:20" s="39" customFormat="1" ht="42" customHeight="1" thickBot="1">
      <c r="B24" s="42" t="s">
        <v>24</v>
      </c>
      <c r="C24" s="51" t="s">
        <v>20</v>
      </c>
      <c r="D24" s="52"/>
      <c r="E24" s="52"/>
      <c r="F24" s="52"/>
      <c r="G24" s="52"/>
      <c r="H24" s="52"/>
      <c r="I24" s="52"/>
      <c r="J24" s="52"/>
      <c r="K24" s="52"/>
      <c r="L24" s="53"/>
      <c r="S24" s="39" t="s">
        <v>49</v>
      </c>
      <c r="T24" s="39">
        <v>2</v>
      </c>
    </row>
    <row r="25" spans="2:20" s="39" customFormat="1" ht="42" customHeight="1">
      <c r="B25"/>
      <c r="C25"/>
      <c r="D25"/>
      <c r="E25"/>
      <c r="F25"/>
      <c r="G25"/>
      <c r="H25"/>
      <c r="I25"/>
      <c r="J25"/>
      <c r="K25"/>
      <c r="L25"/>
    </row>
    <row r="26" spans="2:20" ht="97" customHeight="1">
      <c r="B26" s="46" t="s">
        <v>56</v>
      </c>
      <c r="C26" s="47"/>
      <c r="D26" s="47"/>
      <c r="E26" s="47"/>
      <c r="F26" s="47"/>
      <c r="G26" s="47"/>
      <c r="H26" s="47"/>
      <c r="I26" s="47"/>
      <c r="J26" s="47"/>
      <c r="K26" s="47"/>
      <c r="L26" s="47"/>
    </row>
    <row r="28" spans="2:20">
      <c r="P28" t="s">
        <v>42</v>
      </c>
      <c r="Q28" t="s">
        <v>40</v>
      </c>
      <c r="R28" t="s">
        <v>37</v>
      </c>
    </row>
    <row r="29" spans="2:20">
      <c r="P29" t="s">
        <v>7</v>
      </c>
      <c r="Q29" t="s">
        <v>5</v>
      </c>
      <c r="R29" t="s">
        <v>38</v>
      </c>
    </row>
    <row r="30" spans="2:20">
      <c r="Q30" t="s">
        <v>4</v>
      </c>
      <c r="R30" t="s">
        <v>39</v>
      </c>
    </row>
    <row r="32" spans="2:20">
      <c r="P32" t="str">
        <f>CONCATENATE(C6,C7,C8)</f>
        <v>single passfull trackmono</v>
      </c>
    </row>
  </sheetData>
  <sheetProtection password="C49C" sheet="1" objects="1" scenarios="1"/>
  <mergeCells count="16">
    <mergeCell ref="C20:L20"/>
    <mergeCell ref="C3:C5"/>
    <mergeCell ref="E10:E13"/>
    <mergeCell ref="E14:E17"/>
    <mergeCell ref="E2:L2"/>
    <mergeCell ref="H3:L3"/>
    <mergeCell ref="E6:E9"/>
    <mergeCell ref="E3:E5"/>
    <mergeCell ref="F3:F5"/>
    <mergeCell ref="G3:G5"/>
    <mergeCell ref="H5:L5"/>
    <mergeCell ref="B26:L26"/>
    <mergeCell ref="C21:L21"/>
    <mergeCell ref="C23:L23"/>
    <mergeCell ref="C24:L24"/>
    <mergeCell ref="C22:L22"/>
  </mergeCells>
  <phoneticPr fontId="18" type="noConversion"/>
  <dataValidations count="3">
    <dataValidation type="list" showInputMessage="1" showErrorMessage="1" sqref="C7">
      <formula1>$Q$28:$Q$30</formula1>
    </dataValidation>
    <dataValidation type="list" showInputMessage="1" showErrorMessage="1" sqref="C8">
      <formula1>$R$28:$R$30</formula1>
    </dataValidation>
    <dataValidation type="list" showInputMessage="1" showErrorMessage="1" sqref="C6">
      <formula1>$P$28:$P$29</formula1>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open reel time</vt:lpstr>
    </vt:vector>
  </TitlesOfParts>
  <Manager/>
  <Company>AVPreserve</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AVPreserve 1/4" Open Reel Audio Tape Time Chart</dc:title>
  <dc:subject/>
  <dc:creator>Chris Lacinak, President</dc:creator>
  <cp:keywords/>
  <dc:description>This work is licensed under the Creative Commons Attribution-NonCommercial-NoDerivatives 4.0 International license. To view a copy of this license visit http://creativecommons.org/licenses/by-nc-nd/4.0/deed.en_US</dc:description>
  <cp:lastModifiedBy>Joshua Ranger</cp:lastModifiedBy>
  <dcterms:created xsi:type="dcterms:W3CDTF">2008-05-27T04:29:18Z</dcterms:created>
  <dcterms:modified xsi:type="dcterms:W3CDTF">2014-12-12T14:27:37Z</dcterms:modified>
  <cp:category/>
</cp:coreProperties>
</file>